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5460" tabRatio="500"/>
  </bookViews>
  <sheets>
    <sheet name="FIPO time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F29" i="1"/>
  <c r="E29" i="1"/>
  <c r="D29" i="1"/>
  <c r="C29" i="1"/>
  <c r="C30" i="1"/>
  <c r="D30" i="1"/>
  <c r="E30" i="1"/>
  <c r="F30" i="1"/>
  <c r="B28" i="1"/>
  <c r="B29" i="1"/>
  <c r="B30" i="1"/>
  <c r="F26" i="1"/>
  <c r="E26" i="1"/>
  <c r="D26" i="1"/>
  <c r="C26" i="1"/>
  <c r="B26" i="1"/>
  <c r="F24" i="1"/>
  <c r="E24" i="1"/>
  <c r="D24" i="1"/>
  <c r="C24" i="1"/>
  <c r="B24" i="1"/>
  <c r="F22" i="1"/>
  <c r="E22" i="1"/>
  <c r="D22" i="1"/>
  <c r="C22" i="1"/>
  <c r="B22" i="1"/>
  <c r="F27" i="1"/>
  <c r="E27" i="1"/>
  <c r="D27" i="1"/>
  <c r="C27" i="1"/>
  <c r="B27" i="1"/>
  <c r="F25" i="1"/>
  <c r="E25" i="1"/>
  <c r="D25" i="1"/>
  <c r="C25" i="1"/>
  <c r="B25" i="1"/>
  <c r="F23" i="1"/>
  <c r="E23" i="1"/>
  <c r="D23" i="1"/>
  <c r="C23" i="1"/>
  <c r="B23" i="1"/>
  <c r="F7" i="1"/>
  <c r="E7" i="1"/>
  <c r="D7" i="1"/>
  <c r="C7" i="1"/>
  <c r="C8" i="1"/>
  <c r="D8" i="1"/>
  <c r="E8" i="1"/>
  <c r="F8" i="1"/>
  <c r="C5" i="1"/>
  <c r="C6" i="1"/>
  <c r="D5" i="1"/>
  <c r="D6" i="1"/>
  <c r="E5" i="1"/>
  <c r="E6" i="1"/>
  <c r="F5" i="1"/>
  <c r="F6" i="1"/>
  <c r="B5" i="1"/>
  <c r="F9" i="1"/>
  <c r="F10" i="1"/>
  <c r="E9" i="1"/>
  <c r="D9" i="1"/>
  <c r="C9" i="1"/>
  <c r="C10" i="1"/>
  <c r="D10" i="1"/>
  <c r="E10" i="1"/>
  <c r="F11" i="1"/>
  <c r="E11" i="1"/>
  <c r="D11" i="1"/>
  <c r="C11" i="1"/>
  <c r="C12" i="1"/>
  <c r="D12" i="1"/>
  <c r="E12" i="1"/>
  <c r="F12" i="1"/>
  <c r="F13" i="1"/>
  <c r="E13" i="1"/>
  <c r="D13" i="1"/>
  <c r="C13" i="1"/>
  <c r="C14" i="1"/>
  <c r="D14" i="1"/>
  <c r="E14" i="1"/>
  <c r="F14" i="1"/>
  <c r="F15" i="1"/>
  <c r="E15" i="1"/>
  <c r="D15" i="1"/>
  <c r="C15" i="1"/>
  <c r="C16" i="1"/>
  <c r="D16" i="1"/>
  <c r="E16" i="1"/>
  <c r="F16" i="1"/>
  <c r="F17" i="1"/>
  <c r="E17" i="1"/>
  <c r="D17" i="1"/>
  <c r="C17" i="1"/>
  <c r="C18" i="1"/>
  <c r="D18" i="1"/>
  <c r="E18" i="1"/>
  <c r="F18" i="1"/>
  <c r="F3" i="1"/>
  <c r="E3" i="1"/>
  <c r="D3" i="1"/>
  <c r="C3" i="1"/>
  <c r="C4" i="1"/>
  <c r="D4" i="1"/>
  <c r="E4" i="1"/>
  <c r="F4" i="1"/>
  <c r="B17" i="1"/>
  <c r="B18" i="1"/>
  <c r="B15" i="1"/>
  <c r="B16" i="1"/>
  <c r="B13" i="1"/>
  <c r="B14" i="1"/>
  <c r="B11" i="1"/>
  <c r="B12" i="1"/>
  <c r="B9" i="1"/>
  <c r="B10" i="1"/>
  <c r="B7" i="1"/>
  <c r="B8" i="1"/>
  <c r="B6" i="1"/>
  <c r="B3" i="1"/>
  <c r="B4" i="1"/>
</calcChain>
</file>

<file path=xl/sharedStrings.xml><?xml version="1.0" encoding="utf-8"?>
<sst xmlns="http://schemas.openxmlformats.org/spreadsheetml/2006/main" count="37" uniqueCount="32">
  <si>
    <t xml:space="preserve">≤ 3 ryttare </t>
  </si>
  <si>
    <t>4 ryttare</t>
  </si>
  <si>
    <t>5 ryttare</t>
  </si>
  <si>
    <t>6 ryttare</t>
  </si>
  <si>
    <t>≥ 7 ryttare</t>
  </si>
  <si>
    <t>T6</t>
  </si>
  <si>
    <t>T1 min</t>
  </si>
  <si>
    <t>T1 sek</t>
  </si>
  <si>
    <t>T2 sek</t>
  </si>
  <si>
    <t>T2 min</t>
  </si>
  <si>
    <t>T3 sek</t>
  </si>
  <si>
    <t>T3 min</t>
  </si>
  <si>
    <t>T4 min</t>
  </si>
  <si>
    <t>T4 sek</t>
  </si>
  <si>
    <t>T5 sek</t>
  </si>
  <si>
    <t>T5 min</t>
  </si>
  <si>
    <t>T6 min</t>
  </si>
  <si>
    <t>T7 min</t>
  </si>
  <si>
    <t>T7 sek</t>
  </si>
  <si>
    <t>T8 min</t>
  </si>
  <si>
    <t>T8 sek</t>
  </si>
  <si>
    <t>V1 sek</t>
  </si>
  <si>
    <t>V1 min</t>
  </si>
  <si>
    <t>V2 sek</t>
  </si>
  <si>
    <t>V5 sek</t>
  </si>
  <si>
    <t>V5 min</t>
  </si>
  <si>
    <t>F2 sek</t>
  </si>
  <si>
    <t>F2 min</t>
  </si>
  <si>
    <t>pass</t>
  </si>
  <si>
    <t>TÖLTGRENAR</t>
  </si>
  <si>
    <t>GÅNGARTSGRENAR</t>
  </si>
  <si>
    <t>V2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</si>
</sst>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5" xfId="0" applyFill="1" applyBorder="1"/>
    <xf numFmtId="2" fontId="1" fillId="2" borderId="4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</cellXfs>
  <cellStyles count="7">
    <cellStyle name="Följd hyperlänk" xfId="2" builtinId="9" hidden="1"/>
    <cellStyle name="Följd hyperlänk" xfId="4" builtinId="9" hidden="1"/>
    <cellStyle name="Följd hyperlänk" xfId="6" builtinId="9" hidden="1"/>
    <cellStyle name="Hyperlänk" xfId="1" builtinId="8" hidden="1"/>
    <cellStyle name="Hyperlänk" xfId="3" builtinId="8" hidden="1"/>
    <cellStyle name="Hyperlä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J8" sqref="J8"/>
    </sheetView>
  </sheetViews>
  <sheetFormatPr baseColWidth="10" defaultRowHeight="15" x14ac:dyDescent="0"/>
  <sheetData>
    <row r="1" spans="1:6" ht="18">
      <c r="A1" s="18" t="s">
        <v>29</v>
      </c>
      <c r="B1" s="19"/>
      <c r="C1" s="19"/>
      <c r="D1" s="19"/>
      <c r="E1" s="19"/>
      <c r="F1" s="20"/>
    </row>
    <row r="2" spans="1:6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8" customFormat="1">
      <c r="A3" s="9" t="s">
        <v>7</v>
      </c>
      <c r="B3" s="10">
        <f>85+100+50</f>
        <v>235</v>
      </c>
      <c r="C3" s="10">
        <f>90+110+55</f>
        <v>255</v>
      </c>
      <c r="D3" s="10">
        <f>95+120+60</f>
        <v>275</v>
      </c>
      <c r="E3" s="10">
        <f>100+120+65</f>
        <v>285</v>
      </c>
      <c r="F3" s="10">
        <f>105+140+70</f>
        <v>315</v>
      </c>
    </row>
    <row r="4" spans="1:6" ht="16" thickBot="1">
      <c r="A4" s="1" t="s">
        <v>6</v>
      </c>
      <c r="B4" s="6">
        <f>B3/60</f>
        <v>3.9166666666666665</v>
      </c>
      <c r="C4" s="6">
        <f t="shared" ref="C4:F4" si="0">C3/60</f>
        <v>4.25</v>
      </c>
      <c r="D4" s="6">
        <f t="shared" si="0"/>
        <v>4.583333333333333</v>
      </c>
      <c r="E4" s="6">
        <f t="shared" si="0"/>
        <v>4.75</v>
      </c>
      <c r="F4" s="6">
        <f t="shared" si="0"/>
        <v>5.25</v>
      </c>
    </row>
    <row r="5" spans="1:6" s="8" customFormat="1">
      <c r="A5" s="7" t="s">
        <v>8</v>
      </c>
      <c r="B5" s="11">
        <f>70+90+90</f>
        <v>250</v>
      </c>
      <c r="C5" s="11">
        <f>75+100+100</f>
        <v>275</v>
      </c>
      <c r="D5" s="11">
        <f>85+110+110</f>
        <v>305</v>
      </c>
      <c r="E5" s="11">
        <f>90+120+120</f>
        <v>330</v>
      </c>
      <c r="F5" s="11">
        <f>95+130+130</f>
        <v>355</v>
      </c>
    </row>
    <row r="6" spans="1:6" ht="16" thickBot="1">
      <c r="A6" s="1" t="s">
        <v>9</v>
      </c>
      <c r="B6" s="6">
        <f>B5/60</f>
        <v>4.166666666666667</v>
      </c>
      <c r="C6" s="6">
        <f t="shared" ref="C6:F6" si="1">C5/60</f>
        <v>4.583333333333333</v>
      </c>
      <c r="D6" s="6">
        <f t="shared" si="1"/>
        <v>5.083333333333333</v>
      </c>
      <c r="E6" s="6">
        <f t="shared" si="1"/>
        <v>5.5</v>
      </c>
      <c r="F6" s="6">
        <f t="shared" si="1"/>
        <v>5.916666666666667</v>
      </c>
    </row>
    <row r="7" spans="1:6">
      <c r="A7" s="2" t="s">
        <v>10</v>
      </c>
      <c r="B7" s="5">
        <f>85+100+50</f>
        <v>235</v>
      </c>
      <c r="C7" s="5">
        <f>90+110+55</f>
        <v>255</v>
      </c>
      <c r="D7" s="5">
        <f>95+120+60</f>
        <v>275</v>
      </c>
      <c r="E7" s="5">
        <f>100+130+65</f>
        <v>295</v>
      </c>
      <c r="F7" s="5">
        <f>105+140+70</f>
        <v>315</v>
      </c>
    </row>
    <row r="8" spans="1:6" ht="16" thickBot="1">
      <c r="A8" s="3" t="s">
        <v>11</v>
      </c>
      <c r="B8" s="6">
        <f>B7/60</f>
        <v>3.9166666666666665</v>
      </c>
      <c r="C8" s="6">
        <f t="shared" ref="C8:F8" si="2">C7/60</f>
        <v>4.25</v>
      </c>
      <c r="D8" s="6">
        <f t="shared" si="2"/>
        <v>4.583333333333333</v>
      </c>
      <c r="E8" s="6">
        <f t="shared" si="2"/>
        <v>4.916666666666667</v>
      </c>
      <c r="F8" s="6">
        <f t="shared" si="2"/>
        <v>5.25</v>
      </c>
    </row>
    <row r="9" spans="1:6" s="8" customFormat="1">
      <c r="A9" s="7" t="s">
        <v>13</v>
      </c>
      <c r="B9" s="11">
        <f>70+90+90</f>
        <v>250</v>
      </c>
      <c r="C9" s="11">
        <f>75+100+100</f>
        <v>275</v>
      </c>
      <c r="D9" s="11">
        <f>85+110+110</f>
        <v>305</v>
      </c>
      <c r="E9" s="11">
        <f>90+120+120</f>
        <v>330</v>
      </c>
      <c r="F9" s="11">
        <f>95+130+130</f>
        <v>355</v>
      </c>
    </row>
    <row r="10" spans="1:6" ht="16" thickBot="1">
      <c r="A10" s="3" t="s">
        <v>12</v>
      </c>
      <c r="B10" s="6">
        <f>B9/60</f>
        <v>4.166666666666667</v>
      </c>
      <c r="C10" s="6">
        <f t="shared" ref="C10:F10" si="3">C9/60</f>
        <v>4.583333333333333</v>
      </c>
      <c r="D10" s="6">
        <f t="shared" si="3"/>
        <v>5.083333333333333</v>
      </c>
      <c r="E10" s="6">
        <f t="shared" si="3"/>
        <v>5.5</v>
      </c>
      <c r="F10" s="6">
        <f t="shared" si="3"/>
        <v>5.916666666666667</v>
      </c>
    </row>
    <row r="11" spans="1:6" s="8" customFormat="1">
      <c r="A11" s="7" t="s">
        <v>14</v>
      </c>
      <c r="B11" s="11">
        <f>85+100</f>
        <v>185</v>
      </c>
      <c r="C11" s="11">
        <f>90+110</f>
        <v>200</v>
      </c>
      <c r="D11" s="11">
        <f>95+120</f>
        <v>215</v>
      </c>
      <c r="E11" s="11">
        <f>100+130</f>
        <v>230</v>
      </c>
      <c r="F11" s="11">
        <f>105+140</f>
        <v>245</v>
      </c>
    </row>
    <row r="12" spans="1:6" ht="16" thickBot="1">
      <c r="A12" s="3" t="s">
        <v>15</v>
      </c>
      <c r="B12" s="6">
        <f>B11/60</f>
        <v>3.0833333333333335</v>
      </c>
      <c r="C12" s="6">
        <f t="shared" ref="C12:F12" si="4">C11/60</f>
        <v>3.3333333333333335</v>
      </c>
      <c r="D12" s="6">
        <f t="shared" si="4"/>
        <v>3.5833333333333335</v>
      </c>
      <c r="E12" s="6">
        <f t="shared" si="4"/>
        <v>3.8333333333333335</v>
      </c>
      <c r="F12" s="6">
        <f t="shared" si="4"/>
        <v>4.083333333333333</v>
      </c>
    </row>
    <row r="13" spans="1:6" s="8" customFormat="1">
      <c r="A13" s="7" t="s">
        <v>5</v>
      </c>
      <c r="B13" s="11">
        <f>70+90</f>
        <v>160</v>
      </c>
      <c r="C13" s="11">
        <f>75+100</f>
        <v>175</v>
      </c>
      <c r="D13" s="11">
        <f>85+110</f>
        <v>195</v>
      </c>
      <c r="E13" s="11">
        <f>90+120</f>
        <v>210</v>
      </c>
      <c r="F13" s="11">
        <f>95+130</f>
        <v>225</v>
      </c>
    </row>
    <row r="14" spans="1:6" ht="16" thickBot="1">
      <c r="A14" s="3" t="s">
        <v>16</v>
      </c>
      <c r="B14" s="6">
        <f>B13/60</f>
        <v>2.6666666666666665</v>
      </c>
      <c r="C14" s="6">
        <f t="shared" ref="C14:F14" si="5">C13/60</f>
        <v>2.9166666666666665</v>
      </c>
      <c r="D14" s="6">
        <f t="shared" si="5"/>
        <v>3.25</v>
      </c>
      <c r="E14" s="6">
        <f t="shared" si="5"/>
        <v>3.5</v>
      </c>
      <c r="F14" s="6">
        <f t="shared" si="5"/>
        <v>3.75</v>
      </c>
    </row>
    <row r="15" spans="1:6">
      <c r="A15" s="7" t="s">
        <v>18</v>
      </c>
      <c r="B15" s="11">
        <f>85+70</f>
        <v>155</v>
      </c>
      <c r="C15" s="11">
        <f>90+75</f>
        <v>165</v>
      </c>
      <c r="D15" s="11">
        <f>95+85</f>
        <v>180</v>
      </c>
      <c r="E15" s="11">
        <f>100+90</f>
        <v>190</v>
      </c>
      <c r="F15" s="11">
        <f>105+95</f>
        <v>200</v>
      </c>
    </row>
    <row r="16" spans="1:6" ht="16" thickBot="1">
      <c r="A16" s="3" t="s">
        <v>17</v>
      </c>
      <c r="B16" s="6">
        <f>B15/60</f>
        <v>2.5833333333333335</v>
      </c>
      <c r="C16" s="6">
        <f t="shared" ref="C16:F16" si="6">C15/60</f>
        <v>2.75</v>
      </c>
      <c r="D16" s="6">
        <f t="shared" si="6"/>
        <v>3</v>
      </c>
      <c r="E16" s="6">
        <f t="shared" si="6"/>
        <v>3.1666666666666665</v>
      </c>
      <c r="F16" s="6">
        <f t="shared" si="6"/>
        <v>3.3333333333333335</v>
      </c>
    </row>
    <row r="17" spans="1:6">
      <c r="A17" s="7" t="s">
        <v>20</v>
      </c>
      <c r="B17" s="11">
        <f>70+70</f>
        <v>140</v>
      </c>
      <c r="C17" s="11">
        <f>75+75</f>
        <v>150</v>
      </c>
      <c r="D17" s="11">
        <f>85+85</f>
        <v>170</v>
      </c>
      <c r="E17" s="11">
        <f>90+90</f>
        <v>180</v>
      </c>
      <c r="F17" s="11">
        <f>95+95</f>
        <v>190</v>
      </c>
    </row>
    <row r="18" spans="1:6" ht="16" thickBot="1">
      <c r="A18" s="1" t="s">
        <v>19</v>
      </c>
      <c r="B18" s="6">
        <f>B17/60</f>
        <v>2.3333333333333335</v>
      </c>
      <c r="C18" s="6">
        <f t="shared" ref="C18:F18" si="7">C17/60</f>
        <v>2.5</v>
      </c>
      <c r="D18" s="6">
        <f t="shared" si="7"/>
        <v>2.8333333333333335</v>
      </c>
      <c r="E18" s="6">
        <f t="shared" si="7"/>
        <v>3</v>
      </c>
      <c r="F18" s="6">
        <f t="shared" si="7"/>
        <v>3.1666666666666665</v>
      </c>
    </row>
    <row r="19" spans="1:6">
      <c r="A19" s="13"/>
      <c r="B19" s="14"/>
      <c r="C19" s="14"/>
      <c r="D19" s="14"/>
      <c r="E19" s="14"/>
      <c r="F19" s="14"/>
    </row>
    <row r="20" spans="1:6">
      <c r="A20" s="15" t="s">
        <v>30</v>
      </c>
      <c r="B20" s="16"/>
      <c r="C20" s="16"/>
      <c r="D20" s="16"/>
      <c r="E20" s="16"/>
      <c r="F20" s="17"/>
    </row>
    <row r="21" spans="1:6"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</row>
    <row r="22" spans="1:6" s="8" customFormat="1">
      <c r="A22" s="9" t="s">
        <v>21</v>
      </c>
      <c r="B22" s="10">
        <f>90+70+85+60+60</f>
        <v>365</v>
      </c>
      <c r="C22" s="10">
        <f>100+75+90+65+65</f>
        <v>395</v>
      </c>
      <c r="D22" s="10">
        <f>110+85+95+70+70</f>
        <v>430</v>
      </c>
      <c r="E22" s="10">
        <f>120+90+100+75+75</f>
        <v>460</v>
      </c>
      <c r="F22" s="10">
        <f>130+95+105+80+80</f>
        <v>490</v>
      </c>
    </row>
    <row r="23" spans="1:6" ht="16" thickBot="1">
      <c r="A23" s="1" t="s">
        <v>22</v>
      </c>
      <c r="B23" s="6">
        <f>B22/60</f>
        <v>6.083333333333333</v>
      </c>
      <c r="C23" s="6">
        <f t="shared" ref="C23" si="8">C22/60</f>
        <v>6.583333333333333</v>
      </c>
      <c r="D23" s="6">
        <f t="shared" ref="D23" si="9">D22/60</f>
        <v>7.166666666666667</v>
      </c>
      <c r="E23" s="6">
        <f t="shared" ref="E23" si="10">E22/60</f>
        <v>7.666666666666667</v>
      </c>
      <c r="F23" s="6">
        <f t="shared" ref="F23" si="11">F22/60</f>
        <v>8.1666666666666661</v>
      </c>
    </row>
    <row r="24" spans="1:6" s="8" customFormat="1">
      <c r="A24" s="7" t="s">
        <v>23</v>
      </c>
      <c r="B24" s="10">
        <f>90+70+85+60+60</f>
        <v>365</v>
      </c>
      <c r="C24" s="10">
        <f>100+75+90+65+65</f>
        <v>395</v>
      </c>
      <c r="D24" s="10">
        <f>110+85+95+70+70</f>
        <v>430</v>
      </c>
      <c r="E24" s="10">
        <f>120+90+100+75+75</f>
        <v>460</v>
      </c>
      <c r="F24" s="10">
        <f>130+95+105+80+80</f>
        <v>490</v>
      </c>
    </row>
    <row r="25" spans="1:6" ht="16" thickBot="1">
      <c r="A25" s="1" t="s">
        <v>31</v>
      </c>
      <c r="B25" s="6">
        <f>B24/60</f>
        <v>6.083333333333333</v>
      </c>
      <c r="C25" s="6">
        <f t="shared" ref="C25" si="12">C24/60</f>
        <v>6.583333333333333</v>
      </c>
      <c r="D25" s="6">
        <f t="shared" ref="D25" si="13">D24/60</f>
        <v>7.166666666666667</v>
      </c>
      <c r="E25" s="6">
        <f t="shared" ref="E25" si="14">E24/60</f>
        <v>7.666666666666667</v>
      </c>
      <c r="F25" s="6">
        <f t="shared" ref="F25" si="15">F24/60</f>
        <v>8.1666666666666661</v>
      </c>
    </row>
    <row r="26" spans="1:6" s="8" customFormat="1">
      <c r="A26" s="7" t="s">
        <v>24</v>
      </c>
      <c r="B26" s="11">
        <f>70+70+80+80</f>
        <v>300</v>
      </c>
      <c r="C26" s="11">
        <f>75+75+90+65</f>
        <v>305</v>
      </c>
      <c r="D26" s="11">
        <f>80+85+95+70</f>
        <v>330</v>
      </c>
      <c r="E26" s="11">
        <f>90+90+100+75</f>
        <v>355</v>
      </c>
      <c r="F26" s="11">
        <f>95+95+105+80</f>
        <v>375</v>
      </c>
    </row>
    <row r="27" spans="1:6" ht="16" thickBot="1">
      <c r="A27" s="3" t="s">
        <v>25</v>
      </c>
      <c r="B27" s="6">
        <f>B26/60</f>
        <v>5</v>
      </c>
      <c r="C27" s="6">
        <f t="shared" ref="C27" si="16">C26/60</f>
        <v>5.083333333333333</v>
      </c>
      <c r="D27" s="6">
        <f t="shared" ref="D27" si="17">D26/60</f>
        <v>5.5</v>
      </c>
      <c r="E27" s="6">
        <f t="shared" ref="E27" si="18">E26/60</f>
        <v>5.916666666666667</v>
      </c>
      <c r="F27" s="6">
        <f t="shared" ref="F27" si="19">F26/60</f>
        <v>6.25</v>
      </c>
    </row>
    <row r="28" spans="1:6">
      <c r="A28" s="7" t="s">
        <v>26</v>
      </c>
      <c r="B28" s="11">
        <f>70+70+85+60</f>
        <v>285</v>
      </c>
      <c r="C28" s="11">
        <f>75+75+90+65</f>
        <v>305</v>
      </c>
      <c r="D28" s="11">
        <f>85+85+95+70</f>
        <v>335</v>
      </c>
      <c r="E28" s="11">
        <f>90+90+100+75</f>
        <v>355</v>
      </c>
      <c r="F28" s="11">
        <f>95+95+105+80</f>
        <v>375</v>
      </c>
    </row>
    <row r="29" spans="1:6">
      <c r="A29" s="12" t="s">
        <v>28</v>
      </c>
      <c r="B29" s="11">
        <f>30*6</f>
        <v>180</v>
      </c>
      <c r="C29" s="11">
        <f>30*8</f>
        <v>240</v>
      </c>
      <c r="D29" s="11">
        <f>30*15</f>
        <v>450</v>
      </c>
      <c r="E29" s="11">
        <f>30*18</f>
        <v>540</v>
      </c>
      <c r="F29" s="11">
        <f>30*21</f>
        <v>630</v>
      </c>
    </row>
    <row r="30" spans="1:6" ht="16" thickBot="1">
      <c r="A30" s="1" t="s">
        <v>27</v>
      </c>
      <c r="B30" s="6">
        <f>(B28+B29)/60</f>
        <v>7.75</v>
      </c>
      <c r="C30" s="6">
        <f t="shared" ref="C30:F30" si="20">(C28+C29)/60</f>
        <v>9.0833333333333339</v>
      </c>
      <c r="D30" s="6">
        <f t="shared" si="20"/>
        <v>13.083333333333334</v>
      </c>
      <c r="E30" s="6">
        <f t="shared" si="20"/>
        <v>14.916666666666666</v>
      </c>
      <c r="F30" s="6">
        <f t="shared" si="20"/>
        <v>16.75</v>
      </c>
    </row>
  </sheetData>
  <mergeCells count="2">
    <mergeCell ref="A1:F1"/>
    <mergeCell ref="A20:F20"/>
  </mergeCells>
  <pageMargins left="0.75" right="0.75" top="1" bottom="1" header="0.5" footer="0.5"/>
  <pageSetup paperSize="9" orientation="portrait" horizontalDpi="4294967292" verticalDpi="4294967292"/>
  <ignoredErrors>
    <ignoredError sqref="B9 B17 B7" formula="1"/>
    <ignoredError sqref="C18 F1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FIPO timer</vt:lpstr>
    </vt:vector>
  </TitlesOfParts>
  <Company>Lena Ehrling Pharma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Ehrling</dc:creator>
  <cp:lastModifiedBy>Lena Ehrling</cp:lastModifiedBy>
  <dcterms:created xsi:type="dcterms:W3CDTF">2018-06-09T14:52:46Z</dcterms:created>
  <dcterms:modified xsi:type="dcterms:W3CDTF">2018-06-09T15:51:38Z</dcterms:modified>
</cp:coreProperties>
</file>